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Spill" sheetId="3" state="visible" r:id="rId3"/>
    <sheet xmlns:r="http://schemas.openxmlformats.org/officeDocument/2006/relationships" name="SEQUENCE" sheetId="4" state="visible" r:id="rId4"/>
    <sheet xmlns:r="http://schemas.openxmlformats.org/officeDocument/2006/relationships" name="SPILL error" sheetId="5" state="visible" r:id="rId5"/>
    <sheet xmlns:r="http://schemas.openxmlformats.org/officeDocument/2006/relationships" name="Array logic" sheetId="6" state="visible" r:id="rId6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d-mmm-yy"/>
  </numFmts>
  <fonts count="7">
    <font>
      <name val="Aptos"/>
      <family val="2"/>
      <color theme="1"/>
      <sz val="11"/>
    </font>
    <font>
      <name val="Aptos"/>
      <b val="1"/>
      <color rgb="00FFFFFF"/>
      <sz val="11"/>
    </font>
    <font>
      <name val="Aptos"/>
      <sz val="11"/>
    </font>
    <font>
      <name val="Aptos"/>
      <i val="1"/>
      <color rgb="00454545"/>
      <sz val="10"/>
    </font>
    <font>
      <name val="Aptos"/>
      <b val="1"/>
      <color rgb="00E65E27"/>
      <sz val="16"/>
    </font>
    <font>
      <name val="Aptos"/>
      <color rgb="00454545"/>
      <sz val="10"/>
    </font>
    <font>
      <name val="Aptos"/>
      <b val="1"/>
      <sz val="11"/>
    </font>
  </fonts>
  <fills count="6">
    <fill>
      <patternFill/>
    </fill>
    <fill>
      <patternFill patternType="gray125"/>
    </fill>
    <fill>
      <patternFill patternType="solid">
        <fgColor rgb="00454545"/>
      </patternFill>
    </fill>
    <fill>
      <patternFill patternType="solid">
        <fgColor rgb="00FFF2CC"/>
      </patternFill>
    </fill>
    <fill>
      <patternFill patternType="solid">
        <fgColor rgb="00D9D9D9"/>
      </patternFill>
    </fill>
    <fill>
      <patternFill patternType="solid">
        <fgColor rgb="00C1F0F5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3" borderId="1" pivotButton="0" quotePrefix="0" xfId="0"/>
    <xf numFmtId="0" fontId="2" fillId="0" borderId="0" pivotButton="0" quotePrefix="0" xfId="0"/>
    <xf numFmtId="0" fontId="2" fillId="4" borderId="1" pivotButton="0" quotePrefix="0" xfId="0"/>
    <xf numFmtId="0" fontId="2" fillId="5" borderId="1" pivotButton="0" quotePrefix="0" xfId="0"/>
    <xf numFmtId="0" fontId="3" fillId="0" borderId="0" pivotButton="0" quotePrefix="0" xfId="0"/>
    <xf numFmtId="4" fontId="2" fillId="3" borderId="1" pivotButton="0" quotePrefix="0" xfId="0"/>
    <xf numFmtId="4" fontId="2" fillId="5" borderId="1" pivotButton="0" quotePrefix="0" xfId="0"/>
    <xf numFmtId="164" fontId="2" fillId="4" borderId="1" pivotButton="0" quotePrefix="0" xfId="0"/>
    <xf numFmtId="4" fontId="0" fillId="5" borderId="0" pivotButton="0" quotePrefix="0" xfId="0"/>
    <xf numFmtId="4" fontId="2" fillId="4" borderId="1" pivotButton="0" quotePrefix="0" xfId="0"/>
    <xf numFmtId="166" fontId="2" fillId="3" borderId="1" pivotButton="0" quotePrefix="0" xfId="0"/>
    <xf numFmtId="166" fontId="2" fillId="5" borderId="1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Relationship Id="rIdMeta1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8" Type="http://schemas.openxmlformats.org/officeDocument/2006/relationships/hyperlink" Target="https://www.brightlight.ch/" TargetMode="External"/><Relationship Id="rId3" Type="http://schemas.openxmlformats.org/officeDocument/2006/relationships/hyperlink" Target="https://www.pharmsight.com" TargetMode="External"/><Relationship Id="rId7" Type="http://schemas.openxmlformats.org/officeDocument/2006/relationships/hyperlink" Target="https://www.pharmsight.com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excel4pharma.com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brightlight.ch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40180" cy="495300"/>
    <xdr:pic>
      <xdr:nvPicPr>
        <xdr:cNvPr id="13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FC99E-1668-4FD0-9DDF-9E5E955940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t="15119"/>
        <a:stretch>
          <a:fillRect/>
        </a:stretch>
      </xdr:blipFill>
      <xdr:spPr>
        <a:xfrm>
          <a:off x="228600" y="0"/>
          <a:ext cx="1440180" cy="495300"/>
        </a:xfrm>
        <a:prstGeom prst="rect">
          <a:avLst/>
        </a:prstGeom>
      </xdr:spPr>
    </xdr:pic>
    <xdr:clientData/>
  </xdr:oneCellAnchor>
  <xdr:oneCellAnchor>
    <xdr:from>
      <xdr:col>2</xdr:col>
      <xdr:colOff>3299461</xdr:colOff>
      <xdr:row>0</xdr:row>
      <xdr:rowOff>0</xdr:rowOff>
    </xdr:from>
    <xdr:ext cx="252000" cy="216000"/>
    <xdr:pic>
      <xdr:nvPicPr>
        <xdr:cNvPr id="14" name="Image 2" descr="Pictur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4AC4E-6919-4E08-8F67-8F27D700236E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04461" y="0"/>
          <a:ext cx="252000" cy="216000"/>
        </a:xfrm>
        <a:prstGeom prst="rect">
          <a:avLst/>
        </a:prstGeom>
      </xdr:spPr>
    </xdr:pic>
    <xdr:clientData/>
  </xdr:oneCellAnchor>
  <xdr:oneCellAnchor>
    <xdr:from>
      <xdr:col>2</xdr:col>
      <xdr:colOff>4069081</xdr:colOff>
      <xdr:row>0</xdr:row>
      <xdr:rowOff>0</xdr:rowOff>
    </xdr:from>
    <xdr:ext cx="304799" cy="190500"/>
    <xdr:pic>
      <xdr:nvPicPr>
        <xdr:cNvPr id="15" name="Image 3" descr="Pictur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723862-4C4B-4573-BAB4-2EA0E8D64E7B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74081" y="0"/>
          <a:ext cx="304799" cy="190500"/>
        </a:xfrm>
        <a:prstGeom prst="rect">
          <a:avLst/>
        </a:prstGeom>
      </xdr:spPr>
    </xdr:pic>
    <xdr:clientData/>
  </xdr:oneCellAnchor>
  <xdr:twoCellAnchor>
    <xdr:from>
      <xdr:col>2</xdr:col>
      <xdr:colOff>2251710</xdr:colOff>
      <xdr:row>0</xdr:row>
      <xdr:rowOff>22860</xdr:rowOff>
    </xdr:from>
    <xdr:to>
      <xdr:col>2</xdr:col>
      <xdr:colOff>2971710</xdr:colOff>
      <xdr:row>2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9F49C6-D22E-4377-AC71-370B41ADDB1C}"/>
            </a:ext>
          </a:extLst>
        </xdr:cNvPr>
        <xdr:cNvSpPr txBox="1"/>
      </xdr:nvSpPr>
      <xdr:spPr>
        <a:xfrm>
          <a:off x="4156710" y="22860"/>
          <a:ext cx="720000" cy="358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800" b="0" i="1">
              <a:solidFill>
                <a:schemeClr val="bg1"/>
              </a:solidFill>
            </a:rPr>
            <a:t>powered </a:t>
          </a:r>
          <a:r>
            <a:rPr lang="en-US" sz="800" b="0" i="1" baseline="0">
              <a:solidFill>
                <a:schemeClr val="bg1"/>
              </a:solidFill>
            </a:rPr>
            <a:t>by </a:t>
          </a:r>
          <a:endParaRPr lang="en-US" sz="800" b="0" i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2975610</xdr:colOff>
      <xdr:row>0</xdr:row>
      <xdr:rowOff>158039</xdr:rowOff>
    </xdr:from>
    <xdr:to>
      <xdr:col>2</xdr:col>
      <xdr:colOff>3909060</xdr:colOff>
      <xdr:row>2</xdr:row>
      <xdr:rowOff>43739</xdr:rowOff>
    </xdr:to>
    <xdr:sp macro="" textlink="">
      <xdr:nvSpPr>
        <xdr:cNvPr id="17" name="TextBox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0078CF-330C-47B6-97E6-3EFFD72A2E58}"/>
            </a:ext>
          </a:extLst>
        </xdr:cNvPr>
        <xdr:cNvSpPr txBox="1"/>
      </xdr:nvSpPr>
      <xdr:spPr>
        <a:xfrm>
          <a:off x="488061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PharmSight</a:t>
          </a:r>
          <a:endParaRPr lang="en-US" b="1" u="sng">
            <a:effectLst/>
          </a:endParaRPr>
        </a:p>
      </xdr:txBody>
    </xdr:sp>
    <xdr:clientData/>
  </xdr:twoCellAnchor>
  <xdr:twoCellAnchor>
    <xdr:from>
      <xdr:col>2</xdr:col>
      <xdr:colOff>3806190</xdr:colOff>
      <xdr:row>0</xdr:row>
      <xdr:rowOff>158039</xdr:rowOff>
    </xdr:from>
    <xdr:to>
      <xdr:col>2</xdr:col>
      <xdr:colOff>4739640</xdr:colOff>
      <xdr:row>2</xdr:row>
      <xdr:rowOff>43739</xdr:rowOff>
    </xdr:to>
    <xdr:sp macro="" textlink="">
      <xdr:nvSpPr>
        <xdr:cNvPr id="18" name="TextBox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92A5B2D-E783-462B-ACB2-A61E6B9ECF98}"/>
            </a:ext>
          </a:extLst>
        </xdr:cNvPr>
        <xdr:cNvSpPr txBox="1"/>
      </xdr:nvSpPr>
      <xdr:spPr>
        <a:xfrm>
          <a:off x="571119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Bright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Light</a:t>
          </a:r>
          <a:endParaRPr lang="en-US" b="1" u="sng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3:C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3" ht="31.2" customHeight="1">
      <c r="B3" s="1" t="inlineStr">
        <is>
          <t>F15 - Dynamic arrays: spill, the # operator and SEQUENCE</t>
        </is>
      </c>
    </row>
    <row r="4">
      <c r="B4" s="2" t="inlineStr">
        <is>
          <t>Tested in Microsoft 365 for Windows | 19-Oct-26</t>
        </is>
      </c>
    </row>
    <row r="6">
      <c r="B6" s="3" t="inlineStr">
        <is>
          <t>Sheet</t>
        </is>
      </c>
      <c r="C6" s="3" t="inlineStr">
        <is>
          <t>What you will find</t>
        </is>
      </c>
    </row>
    <row r="7">
      <c r="B7" s="4" t="inlineStr">
        <is>
          <t>Spill</t>
        </is>
      </c>
      <c r="C7" s="5" t="inlineStr">
        <is>
          <t>One formula, many cells: array arithmetic in D2, a comparison in E2, text in F2, and the # operator in the totals.</t>
        </is>
      </c>
    </row>
    <row r="8">
      <c r="B8" s="4" t="inlineStr">
        <is>
          <t>SEQUENCE</t>
        </is>
      </c>
      <c r="C8" s="5" t="inlineStr">
        <is>
          <t>A time horizon built from three inputs, and a two-dimensional SEQUENCE. Change B3 to 18 or B4 to 3 and the lists resize.</t>
        </is>
      </c>
    </row>
    <row r="9">
      <c r="B9" s="4" t="inlineStr">
        <is>
          <t>SPILL error</t>
        </is>
      </c>
      <c r="C9" s="5" t="inlineStr">
        <is>
          <t>A spill range that has room. Type anything in B7 and the anchor shows #SPILL!; clear B7 and it comes back.</t>
        </is>
      </c>
    </row>
    <row r="10">
      <c r="B10" s="4" t="inlineStr">
        <is>
          <t>Array logic</t>
        </is>
      </c>
      <c r="C10" s="5" t="inlineStr">
        <is>
          <t>Conditional sums built with array arithmetic, no Ctrl+Shift+Enter: multiplication as AND, addition as OR, checked against SUMIFS.</t>
        </is>
      </c>
    </row>
    <row r="12">
      <c r="B12" s="3" t="inlineStr">
        <is>
          <t>Color</t>
        </is>
      </c>
      <c r="C12" s="3" t="inlineStr">
        <is>
          <t>Meaning</t>
        </is>
      </c>
    </row>
    <row r="13">
      <c r="B13" s="6" t="inlineStr">
        <is>
          <t>Input</t>
        </is>
      </c>
      <c r="C13" s="7" t="inlineStr">
        <is>
          <t>Input: change it and watch the results update</t>
        </is>
      </c>
    </row>
    <row r="14">
      <c r="B14" s="8" t="inlineStr">
        <is>
          <t>Parameter</t>
        </is>
      </c>
      <c r="C14" s="7" t="inlineStr">
        <is>
          <t>Fixed parameter: reference table, change only on purpose</t>
        </is>
      </c>
    </row>
    <row r="15">
      <c r="B15" s="9" t="inlineStr">
        <is>
          <t>Output</t>
        </is>
      </c>
      <c r="C15" s="7" t="inlineStr">
        <is>
          <t>Calculated output: formula, do not overwrite</t>
        </is>
      </c>
    </row>
    <row r="17">
      <c r="B17" s="10" t="inlineStr">
        <is>
          <t>All figures in this workbook are illustrative, not real market data, and for learning purposes only. Product names are fictional; any resemblance to real products is unintentional.</t>
        </is>
      </c>
    </row>
    <row r="18">
      <c r="B18" s="10" t="inlineStr">
        <is>
          <t>Some functions require Microsoft 365, Excel 2021 or Excel 2024.</t>
        </is>
      </c>
    </row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2:D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70" customWidth="1" min="3" max="3"/>
    <col width="34" customWidth="1" min="4" max="4"/>
  </cols>
  <sheetData>
    <row r="2">
      <c r="B2" s="3" t="inlineStr">
        <is>
          <t>Item</t>
        </is>
      </c>
      <c r="C2" s="3" t="inlineStr">
        <is>
          <t>Description</t>
        </is>
      </c>
      <c r="D2" s="3" t="inlineStr">
        <is>
          <t>Source</t>
        </is>
      </c>
    </row>
    <row r="3">
      <c r="B3" s="5" t="inlineStr">
        <is>
          <t>Prices</t>
        </is>
      </c>
      <c r="C3" s="5" t="inlineStr">
        <is>
          <t>List prices per pack are illustrative, in one unnamed currency. Zentrix is a fictional name.</t>
        </is>
      </c>
      <c r="D3" s="5" t="inlineStr">
        <is>
          <t>Illustrative figures, not real market data</t>
        </is>
      </c>
    </row>
    <row r="4">
      <c r="B4" s="5" t="inlineStr">
        <is>
          <t>Sales data</t>
        </is>
      </c>
      <c r="C4" s="5" t="inlineStr">
        <is>
          <t>Eighteen illustrative rows of net sales (thousands) by market, product and quarter. Seed 15.</t>
        </is>
      </c>
      <c r="D4" s="5" t="inlineStr">
        <is>
          <t>Illustrative figures, not real market data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J1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3" customWidth="1" min="3" max="3"/>
    <col width="12" customWidth="1" min="4" max="4"/>
    <col width="11" customWidth="1" min="5" max="5"/>
    <col width="24" customWidth="1" min="6" max="6"/>
    <col width="3" customWidth="1" min="7" max="7"/>
    <col width="3" customWidth="1" min="8" max="8"/>
    <col width="16" customWidth="1" min="9" max="9"/>
    <col width="10" customWidth="1" min="10" max="10"/>
  </cols>
  <sheetData>
    <row r="1">
      <c r="A1" s="3" t="inlineStr">
        <is>
          <t>Product</t>
        </is>
      </c>
      <c r="B1" s="3" t="inlineStr">
        <is>
          <t>List price</t>
        </is>
      </c>
      <c r="C1" s="3" t="inlineStr"/>
      <c r="D1" s="3" t="inlineStr">
        <is>
          <t>Net price</t>
        </is>
      </c>
      <c r="E1" s="3" t="inlineStr">
        <is>
          <t>Over cap?</t>
        </is>
      </c>
      <c r="F1" s="3" t="inlineStr">
        <is>
          <t>Label</t>
        </is>
      </c>
      <c r="I1" s="3" t="inlineStr">
        <is>
          <t>Parameter</t>
        </is>
      </c>
      <c r="J1" s="3" t="inlineStr">
        <is>
          <t>Value</t>
        </is>
      </c>
    </row>
    <row r="2">
      <c r="A2" s="7" t="inlineStr">
        <is>
          <t>Velorin 20 mg</t>
        </is>
      </c>
      <c r="B2" s="11" t="n">
        <v>41.2</v>
      </c>
      <c r="D2" cm="1" s="12">
        <f t="array" ref="D2">B2:B7*(1-$J$2)</f>
        <v/>
      </c>
      <c r="E2" cm="1" s="9">
        <f t="array" ref="E2">_xlfn.ANCHORARRAY(D2)&gt;$J$3</f>
        <v/>
      </c>
      <c r="F2" cm="1" s="9">
        <f t="array" ref="F2">A2:A7&amp;": "&amp;TEXT(_xlfn.ANCHORARRAY(D2),"#,##0.00")</f>
        <v/>
      </c>
      <c r="I2" s="7" t="inlineStr">
        <is>
          <t>Discount</t>
        </is>
      </c>
      <c r="J2" s="13" t="n">
        <v>0.1</v>
      </c>
    </row>
    <row r="3">
      <c r="A3" s="7" t="inlineStr">
        <is>
          <t>Velorin 40 mg</t>
        </is>
      </c>
      <c r="B3" s="11" t="n">
        <v>78.90000000000001</v>
      </c>
      <c r="D3" s="14" t="n"/>
      <c r="I3" s="7" t="inlineStr">
        <is>
          <t>Net price cap</t>
        </is>
      </c>
      <c r="J3" s="15" t="n">
        <v>40</v>
      </c>
    </row>
    <row r="4">
      <c r="A4" s="7" t="inlineStr">
        <is>
          <t>Cardexa 10 mg</t>
        </is>
      </c>
      <c r="B4" s="11" t="n">
        <v>12.35</v>
      </c>
      <c r="D4" s="14" t="n"/>
    </row>
    <row r="5">
      <c r="A5" s="7" t="inlineStr">
        <is>
          <t>Cardexa 25 mg</t>
        </is>
      </c>
      <c r="B5" s="11" t="n">
        <v>29.8</v>
      </c>
      <c r="D5" s="14" t="n"/>
    </row>
    <row r="6">
      <c r="A6" s="7" t="inlineStr">
        <is>
          <t>Zentrix 5 mg</t>
        </is>
      </c>
      <c r="B6" s="11" t="n">
        <v>33.15</v>
      </c>
      <c r="D6" s="14" t="n"/>
    </row>
    <row r="7">
      <c r="A7" s="7" t="inlineStr">
        <is>
          <t>Zentrix 10 mg</t>
        </is>
      </c>
      <c r="B7" s="11" t="n">
        <v>56.4</v>
      </c>
      <c r="D7" s="14" t="n"/>
    </row>
    <row r="9">
      <c r="A9" s="7" t="inlineStr">
        <is>
          <t>Total net price</t>
        </is>
      </c>
      <c r="B9" s="12">
        <f>SUM(_xlfn.ANCHORARRAY(D2))</f>
        <v/>
      </c>
    </row>
    <row r="10">
      <c r="A10" s="7" t="inlineStr">
        <is>
          <t>Products over the cap</t>
        </is>
      </c>
      <c r="B10" s="9">
        <f>COUNTIF(_xlfn.ANCHORARRAY(E2),TRUE)</f>
        <v/>
      </c>
    </row>
    <row r="11">
      <c r="A11" s="7" t="inlineStr">
        <is>
          <t>Highest net price</t>
        </is>
      </c>
      <c r="B11" s="12">
        <f>MAX(_xlfn.ANCHORARRAY(D2))</f>
        <v/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I1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3" customWidth="1" min="4" max="4"/>
    <col width="20" customWidth="1" min="5" max="5"/>
    <col width="12" customWidth="1" min="6" max="6"/>
    <col width="3" customWidth="1" min="7" max="7"/>
    <col width="20" customWidth="1" min="8" max="8"/>
    <col width="8" customWidth="1" min="9" max="9"/>
  </cols>
  <sheetData>
    <row r="1">
      <c r="A1" s="3" t="inlineStr">
        <is>
          <t>Input</t>
        </is>
      </c>
      <c r="B1" s="3" t="inlineStr">
        <is>
          <t>Value</t>
        </is>
      </c>
      <c r="E1" s="3" t="inlineStr">
        <is>
          <t>Summary</t>
        </is>
      </c>
      <c r="F1" s="3" t="inlineStr">
        <is>
          <t>Value</t>
        </is>
      </c>
      <c r="H1" s="3" t="inlineStr">
        <is>
          <t>SEQUENCE arguments</t>
        </is>
      </c>
      <c r="I1" s="3" t="inlineStr">
        <is>
          <t>Value</t>
        </is>
      </c>
    </row>
    <row r="2">
      <c r="A2" s="7" t="inlineStr">
        <is>
          <t>First forecast month</t>
        </is>
      </c>
      <c r="B2" s="16" t="n">
        <v>46388</v>
      </c>
      <c r="E2" s="7" t="inlineStr">
        <is>
          <t>Periods in the list</t>
        </is>
      </c>
      <c r="F2" s="9">
        <f>ROWS(_xlfn.ANCHORARRAY(B7))</f>
        <v/>
      </c>
      <c r="H2" s="7" t="inlineStr">
        <is>
          <t>rows</t>
        </is>
      </c>
      <c r="I2" s="6" t="n">
        <v>3</v>
      </c>
    </row>
    <row r="3">
      <c r="A3" s="7" t="inlineStr">
        <is>
          <t>Horizon (periods)</t>
        </is>
      </c>
      <c r="B3" s="6" t="n">
        <v>12</v>
      </c>
      <c r="E3" s="7" t="inlineStr">
        <is>
          <t>Last period start</t>
        </is>
      </c>
      <c r="F3" s="17">
        <f>MAX(_xlfn.ANCHORARRAY(B7))</f>
        <v/>
      </c>
      <c r="H3" s="7" t="inlineStr">
        <is>
          <t>columns</t>
        </is>
      </c>
      <c r="I3" s="6" t="n">
        <v>4</v>
      </c>
    </row>
    <row r="4">
      <c r="A4" s="7" t="inlineStr">
        <is>
          <t>Step (months)</t>
        </is>
      </c>
      <c r="B4" s="6" t="n">
        <v>1</v>
      </c>
      <c r="E4" s="7" t="inlineStr">
        <is>
          <t>Last period end</t>
        </is>
      </c>
      <c r="F4" s="17">
        <f>MAX(_xlfn.ANCHORARRAY(C7))</f>
        <v/>
      </c>
      <c r="H4" s="7" t="inlineStr">
        <is>
          <t>start</t>
        </is>
      </c>
      <c r="I4" s="6" t="n">
        <v>1</v>
      </c>
    </row>
    <row r="5">
      <c r="H5" s="7" t="inlineStr">
        <is>
          <t>step</t>
        </is>
      </c>
      <c r="I5" s="6" t="n">
        <v>1</v>
      </c>
    </row>
    <row r="6">
      <c r="A6" s="3" t="inlineStr">
        <is>
          <t>Period</t>
        </is>
      </c>
      <c r="B6" s="3" t="inlineStr">
        <is>
          <t>Period start</t>
        </is>
      </c>
      <c r="C6" s="3" t="inlineStr">
        <is>
          <t>Period end</t>
        </is>
      </c>
    </row>
    <row r="7">
      <c r="A7" cm="1" s="9">
        <f t="array" ref="A7">_xlfn.SEQUENCE($B$3)</f>
        <v/>
      </c>
      <c r="B7" cm="1" s="17">
        <f t="array" ref="B7">EDATE($B$2,_xlfn.SEQUENCE($B$3,1,0,$B$4))</f>
        <v/>
      </c>
      <c r="C7" cm="1" s="17">
        <f t="array" ref="C7">EOMONTH($B$2,_xlfn.SEQUENCE($B$3,1,0,$B$4))</f>
        <v/>
      </c>
      <c r="H7" cm="1" s="9">
        <f t="array" ref="H7">_xlfn.SEQUENCE($I$2,$I$3,$I$4,$I$5)</f>
        <v/>
      </c>
    </row>
    <row r="8">
      <c r="B8" s="18" t="n"/>
      <c r="C8" s="18" t="n"/>
    </row>
    <row r="9">
      <c r="B9" s="18" t="n"/>
      <c r="C9" s="18" t="n"/>
    </row>
    <row r="10">
      <c r="B10" s="18" t="n"/>
      <c r="C10" s="18" t="n"/>
    </row>
    <row r="11">
      <c r="B11" s="18" t="n"/>
      <c r="C11" s="18" t="n"/>
    </row>
    <row r="12">
      <c r="B12" s="18" t="n"/>
      <c r="C12" s="18" t="n"/>
    </row>
    <row r="13">
      <c r="B13" s="18" t="n"/>
      <c r="C13" s="18" t="n"/>
    </row>
    <row r="14">
      <c r="B14" s="18" t="n"/>
      <c r="C14" s="18" t="n"/>
    </row>
    <row r="15">
      <c r="B15" s="18" t="n"/>
      <c r="C15" s="18" t="n"/>
    </row>
    <row r="16">
      <c r="B16" s="18" t="n"/>
      <c r="C16" s="18" t="n"/>
    </row>
    <row r="17">
      <c r="B17" s="18" t="n"/>
      <c r="C17" s="18" t="n"/>
    </row>
    <row r="18">
      <c r="B18" s="18" t="n"/>
      <c r="C18" s="18" t="n"/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2:D5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3" customWidth="1" min="3" max="3"/>
    <col width="70" customWidth="1" min="4" max="4"/>
  </cols>
  <sheetData>
    <row r="2">
      <c r="A2" s="7" t="inlineStr">
        <is>
          <t>Rows to spill</t>
        </is>
      </c>
      <c r="B2" s="6" t="n">
        <v>5</v>
      </c>
    </row>
    <row r="4">
      <c r="A4" s="7" t="inlineStr">
        <is>
          <t>Anchor and spill</t>
        </is>
      </c>
      <c r="B4" cm="1" s="9">
        <f t="array" ref="B4">_xlfn.SEQUENCE($B$2)</f>
        <v/>
      </c>
      <c r="D4" s="10" t="inlineStr">
        <is>
          <t>Try: type any value in B7. B4 shows #SPILL! because the cell is no longer free.</t>
        </is>
      </c>
    </row>
    <row r="5">
      <c r="D5" s="10" t="inlineStr">
        <is>
          <t>Then clear B7. Raise B2 to 8 and the spill range grows.</t>
        </is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O19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13" customWidth="1" min="3" max="3"/>
    <col width="10" customWidth="1" min="4" max="4"/>
    <col width="3" customWidth="1" min="5" max="5"/>
    <col width="32" customWidth="1" min="6" max="6"/>
    <col width="10" customWidth="1" min="7" max="7"/>
    <col width="3" customWidth="1" min="8" max="8"/>
    <col width="20" customWidth="1" min="9" max="9"/>
    <col width="8" customWidth="1" min="10" max="10"/>
    <col width="3" customWidth="1" min="11" max="11"/>
    <col width="13" customWidth="1" min="12" max="12"/>
    <col width="13" customWidth="1" min="13" max="13"/>
    <col width="13" customWidth="1" min="14" max="14"/>
    <col width="10" customWidth="1" min="15" max="15"/>
  </cols>
  <sheetData>
    <row r="1">
      <c r="A1" s="3" t="inlineStr">
        <is>
          <t>Market</t>
        </is>
      </c>
      <c r="B1" s="3" t="inlineStr">
        <is>
          <t>Product</t>
        </is>
      </c>
      <c r="C1" s="3" t="inlineStr">
        <is>
          <t>Quarter start</t>
        </is>
      </c>
      <c r="D1" s="3" t="inlineStr">
        <is>
          <t>Net sales</t>
        </is>
      </c>
      <c r="I1" s="3" t="inlineStr">
        <is>
          <t>Parameter</t>
        </is>
      </c>
      <c r="J1" s="3" t="inlineStr">
        <is>
          <t>Value</t>
        </is>
      </c>
      <c r="L1" s="3" t="inlineStr">
        <is>
          <t>Market is UK</t>
        </is>
      </c>
      <c r="M1" s="3" t="inlineStr">
        <is>
          <t>Sales &gt;= min</t>
        </is>
      </c>
      <c r="N1" s="3" t="inlineStr">
        <is>
          <t>Sales &lt;= max</t>
        </is>
      </c>
      <c r="O1" s="3" t="inlineStr">
        <is>
          <t>All three</t>
        </is>
      </c>
    </row>
    <row r="2">
      <c r="A2" s="6" t="inlineStr">
        <is>
          <t>US</t>
        </is>
      </c>
      <c r="B2" s="6" t="inlineStr">
        <is>
          <t>Velorin</t>
        </is>
      </c>
      <c r="C2" s="16" t="n">
        <v>46023</v>
      </c>
      <c r="D2" s="6" t="n">
        <v>21</v>
      </c>
      <c r="I2" s="7" t="inlineStr">
        <is>
          <t>Market</t>
        </is>
      </c>
      <c r="J2" s="8" t="inlineStr">
        <is>
          <t>UK</t>
        </is>
      </c>
      <c r="L2" cm="1" s="9">
        <f t="array" ref="L2">--($A$2:$A$19=$J$2)</f>
        <v/>
      </c>
      <c r="M2" cm="1" s="9">
        <f t="array" ref="M2">--($D$2:$D$19&gt;=$J$3)</f>
        <v/>
      </c>
      <c r="N2" cm="1" s="9">
        <f t="array" ref="N2">--($D$2:$D$19&lt;=$J$4)</f>
        <v/>
      </c>
      <c r="O2" cm="1" s="9">
        <f t="array" ref="O2">_xlfn.ANCHORARRAY(L2)*_xlfn.ANCHORARRAY(M2)*_xlfn.ANCHORARRAY(N2)</f>
        <v/>
      </c>
    </row>
    <row r="3">
      <c r="A3" s="6" t="inlineStr">
        <is>
          <t>US</t>
        </is>
      </c>
      <c r="B3" s="6" t="inlineStr">
        <is>
          <t>Velorin</t>
        </is>
      </c>
      <c r="C3" s="16" t="n">
        <v>46113</v>
      </c>
      <c r="D3" s="6" t="n">
        <v>8</v>
      </c>
      <c r="I3" s="7" t="inlineStr">
        <is>
          <t>Minimum net sales</t>
        </is>
      </c>
      <c r="J3" s="8" t="n">
        <v>20</v>
      </c>
    </row>
    <row r="4">
      <c r="A4" s="6" t="inlineStr">
        <is>
          <t>US</t>
        </is>
      </c>
      <c r="B4" s="6" t="inlineStr">
        <is>
          <t>Cardexa</t>
        </is>
      </c>
      <c r="C4" s="16" t="n">
        <v>46023</v>
      </c>
      <c r="D4" s="6" t="n">
        <v>41</v>
      </c>
      <c r="I4" s="7" t="inlineStr">
        <is>
          <t>Maximum net sales</t>
        </is>
      </c>
      <c r="J4" s="8" t="n">
        <v>55</v>
      </c>
    </row>
    <row r="5">
      <c r="A5" s="6" t="inlineStr">
        <is>
          <t>US</t>
        </is>
      </c>
      <c r="B5" s="6" t="inlineStr">
        <is>
          <t>Cardexa</t>
        </is>
      </c>
      <c r="C5" s="16" t="n">
        <v>46113</v>
      </c>
      <c r="D5" s="6" t="n">
        <v>55</v>
      </c>
      <c r="I5" s="7" t="inlineStr">
        <is>
          <t>Second market</t>
        </is>
      </c>
      <c r="J5" s="8" t="inlineStr">
        <is>
          <t>DE</t>
        </is>
      </c>
    </row>
    <row r="6">
      <c r="A6" s="6" t="inlineStr">
        <is>
          <t>US</t>
        </is>
      </c>
      <c r="B6" s="6" t="inlineStr">
        <is>
          <t>Zentrix</t>
        </is>
      </c>
      <c r="C6" s="16" t="n">
        <v>46023</v>
      </c>
      <c r="D6" s="6" t="n">
        <v>10</v>
      </c>
    </row>
    <row r="7">
      <c r="A7" s="6" t="inlineStr">
        <is>
          <t>US</t>
        </is>
      </c>
      <c r="B7" s="6" t="inlineStr">
        <is>
          <t>Zentrix</t>
        </is>
      </c>
      <c r="C7" s="16" t="n">
        <v>46113</v>
      </c>
      <c r="D7" s="6" t="n">
        <v>18</v>
      </c>
      <c r="F7" s="3" t="inlineStr">
        <is>
          <t>Question</t>
        </is>
      </c>
      <c r="G7" s="3" t="inlineStr">
        <is>
          <t>Result</t>
        </is>
      </c>
    </row>
    <row r="8">
      <c r="A8" s="6" t="inlineStr">
        <is>
          <t>UK</t>
        </is>
      </c>
      <c r="B8" s="6" t="inlineStr">
        <is>
          <t>Velorin</t>
        </is>
      </c>
      <c r="C8" s="16" t="n">
        <v>46023</v>
      </c>
      <c r="D8" s="6" t="n">
        <v>23</v>
      </c>
      <c r="F8" s="7" t="inlineStr">
        <is>
          <t>AND: market and range, arrays</t>
        </is>
      </c>
      <c r="G8" cm="1" s="9">
        <f t="array" ref="G8">SUM($D$2:$D$19*($A$2:$A$19=$J$2)*($D$2:$D$19&gt;=$J$3)*($D$2:$D$19&lt;=$J$4))</f>
        <v/>
      </c>
    </row>
    <row r="9">
      <c r="A9" s="6" t="inlineStr">
        <is>
          <t>UK</t>
        </is>
      </c>
      <c r="B9" s="6" t="inlineStr">
        <is>
          <t>Velorin</t>
        </is>
      </c>
      <c r="C9" s="16" t="n">
        <v>46113</v>
      </c>
      <c r="D9" s="6" t="n">
        <v>9</v>
      </c>
      <c r="F9" s="7" t="inlineStr">
        <is>
          <t>AND: same with SUMIFS</t>
        </is>
      </c>
      <c r="G9" s="9">
        <f>SUMIFS($D$2:$D$19,$A$2:$A$19,$J$2,$D$2:$D$19,"&gt;="&amp;$J$3,$D$2:$D$19,"&lt;="&amp;$J$4)</f>
        <v/>
      </c>
    </row>
    <row r="10">
      <c r="A10" s="6" t="inlineStr">
        <is>
          <t>UK</t>
        </is>
      </c>
      <c r="B10" s="6" t="inlineStr">
        <is>
          <t>Cardexa</t>
        </is>
      </c>
      <c r="C10" s="16" t="n">
        <v>46023</v>
      </c>
      <c r="D10" s="6" t="n">
        <v>11</v>
      </c>
      <c r="F10" s="7" t="inlineStr">
        <is>
          <t>OR: two markets, arrays</t>
        </is>
      </c>
      <c r="G10" cm="1" s="9">
        <f t="array" ref="G10">SUM($D$2:$D$19*(($A$2:$A$19=$J$2)+($A$2:$A$19=$J$5))*($D$2:$D$19&gt;=$J$3)*($D$2:$D$19&lt;=$J$4))</f>
        <v/>
      </c>
    </row>
    <row r="11">
      <c r="A11" s="6" t="inlineStr">
        <is>
          <t>UK</t>
        </is>
      </c>
      <c r="B11" s="6" t="inlineStr">
        <is>
          <t>Cardexa</t>
        </is>
      </c>
      <c r="C11" s="16" t="n">
        <v>46113</v>
      </c>
      <c r="D11" s="6" t="n">
        <v>64</v>
      </c>
      <c r="F11" s="7" t="inlineStr">
        <is>
          <t>OR: same with two SUMIFS</t>
        </is>
      </c>
      <c r="G11" s="9">
        <f>SUMIFS($D$2:$D$19,$A$2:$A$19,$J$2,$D$2:$D$19,"&gt;="&amp;$J$3,$D$2:$D$19,"&lt;="&amp;$J$4)+SUMIFS($D$2:$D$19,$A$2:$A$19,$J$5,$D$2:$D$19,"&gt;="&amp;$J$3,$D$2:$D$19,"&lt;="&amp;$J$4)</f>
        <v/>
      </c>
    </row>
    <row r="12">
      <c r="A12" s="6" t="inlineStr">
        <is>
          <t>UK</t>
        </is>
      </c>
      <c r="B12" s="6" t="inlineStr">
        <is>
          <t>Zentrix</t>
        </is>
      </c>
      <c r="C12" s="16" t="n">
        <v>46023</v>
      </c>
      <c r="D12" s="6" t="n">
        <v>59</v>
      </c>
      <c r="F12" s="7" t="inlineStr">
        <is>
          <t>Rows matched by the AND test</t>
        </is>
      </c>
      <c r="G12" cm="1" s="9">
        <f t="array" ref="G12">SUM(($A$2:$A$19=$J$2)*($D$2:$D$19&gt;=$J$3)*($D$2:$D$19&lt;=$J$4))</f>
        <v/>
      </c>
    </row>
    <row r="13">
      <c r="A13" s="6" t="inlineStr">
        <is>
          <t>UK</t>
        </is>
      </c>
      <c r="B13" s="6" t="inlineStr">
        <is>
          <t>Zentrix</t>
        </is>
      </c>
      <c r="C13" s="16" t="n">
        <v>46113</v>
      </c>
      <c r="D13" s="6" t="n">
        <v>51</v>
      </c>
    </row>
    <row r="14">
      <c r="A14" s="6" t="inlineStr">
        <is>
          <t>DE</t>
        </is>
      </c>
      <c r="B14" s="6" t="inlineStr">
        <is>
          <t>Velorin</t>
        </is>
      </c>
      <c r="C14" s="16" t="n">
        <v>46023</v>
      </c>
      <c r="D14" s="6" t="n">
        <v>17</v>
      </c>
    </row>
    <row r="15">
      <c r="A15" s="6" t="inlineStr">
        <is>
          <t>DE</t>
        </is>
      </c>
      <c r="B15" s="6" t="inlineStr">
        <is>
          <t>Velorin</t>
        </is>
      </c>
      <c r="C15" s="16" t="n">
        <v>46113</v>
      </c>
      <c r="D15" s="6" t="n">
        <v>62</v>
      </c>
    </row>
    <row r="16">
      <c r="A16" s="6" t="inlineStr">
        <is>
          <t>DE</t>
        </is>
      </c>
      <c r="B16" s="6" t="inlineStr">
        <is>
          <t>Cardexa</t>
        </is>
      </c>
      <c r="C16" s="16" t="n">
        <v>46023</v>
      </c>
      <c r="D16" s="6" t="n">
        <v>52</v>
      </c>
    </row>
    <row r="17">
      <c r="A17" s="6" t="inlineStr">
        <is>
          <t>DE</t>
        </is>
      </c>
      <c r="B17" s="6" t="inlineStr">
        <is>
          <t>Cardexa</t>
        </is>
      </c>
      <c r="C17" s="16" t="n">
        <v>46113</v>
      </c>
      <c r="D17" s="6" t="n">
        <v>31</v>
      </c>
    </row>
    <row r="18">
      <c r="A18" s="6" t="inlineStr">
        <is>
          <t>DE</t>
        </is>
      </c>
      <c r="B18" s="6" t="inlineStr">
        <is>
          <t>Zentrix</t>
        </is>
      </c>
      <c r="C18" s="16" t="n">
        <v>46023</v>
      </c>
      <c r="D18" s="6" t="n">
        <v>23</v>
      </c>
    </row>
    <row r="19">
      <c r="A19" s="6" t="inlineStr">
        <is>
          <t>DE</t>
        </is>
      </c>
      <c r="B19" s="6" t="inlineStr">
        <is>
          <t>Zentrix</t>
        </is>
      </c>
      <c r="C19" s="16" t="n">
        <v>46113</v>
      </c>
      <c r="D19" s="6" t="n">
        <v>15</v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2026-10-19T18:26:32Z</dcterms:created>
  <dcterms:modified xmlns:dcterms="http://purl.org/dc/terms/" xmlns:xsi="http://www.w3.org/2001/XMLSchema-instance" xsi:type="dcterms:W3CDTF">2026-10-19T18:26:32Z</dcterms:modified>
</cp:coreProperties>
</file>