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Formulas" sheetId="4" state="visible" r:id="rId4"/>
    <sheet xmlns:r="http://schemas.openxmlformats.org/officeDocument/2006/relationships" name="Budget" sheetId="5" state="visible" r:id="rId5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i val="1"/>
      <color rgb="00454545"/>
      <sz val="10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4" fillId="0" borderId="0" pivotButton="0" quotePrefix="0" xfId="0"/>
    <xf numFmtId="17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165" fontId="2" fillId="3" borderId="1" pivotButton="0" quotePrefix="0" xfId="0"/>
    <xf numFmtId="3" fontId="2" fillId="4" borderId="1" pivotButton="0" quotePrefix="0" xfId="0"/>
    <xf numFmtId="3" fontId="3" fillId="4" borderId="1" pivotButton="0" quotePrefix="0" xfId="0"/>
    <xf numFmtId="165" fontId="2" fillId="4" borderId="1" pivotButton="0" quotePrefix="0" xfId="0"/>
    <xf numFmtId="1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I20" headerRowCount="1" totalsRowCount="1">
  <autoFilter ref="A1:I19"/>
  <tableColumns count="9">
    <tableColumn id="1" name="Month" totalsRowLabel="Total"/>
    <tableColumn id="2" name="Market"/>
    <tableColumn id="3" name="Product"/>
    <tableColumn id="4" name="Units" totalsRowFunction="sum"/>
    <tableColumn id="5" name="List price"/>
    <tableColumn id="6" name="Discount rate"/>
    <tableColumn id="7" name="Gross sales" totalsRowFunction="sum">
      <calculatedColumnFormula>tblSales[[#This Row],[Units]]*tblSales[[#This Row],[List price]]</calculatedColumnFormula>
    </tableColumn>
    <tableColumn id="8" name="Discount" totalsRowFunction="sum">
      <calculatedColumnFormula>tblSales[[#This Row],[Gross sales]]*tblSales[[#This Row],[Discount rate]]</calculatedColumnFormula>
    </tableColumn>
    <tableColumn id="9" name="Net sales" totalsRowFunction="sum">
      <calculatedColumnFormula>tblSales[[#This Row],[Gross sales]]-tblSales[[#This Row],[Discount]]</calculatedColumnFormula>
    </tableColumn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tblBudget" displayName="tblBudget" ref="A1:E10" headerRowCount="1">
  <autoFilter ref="A1:E10"/>
  <tableColumns count="5">
    <tableColumn id="1" name="Market"/>
    <tableColumn id="2" name="Product"/>
    <tableColumn id="3" name="Budget net sales"/>
    <tableColumn id="4" name="Actual net sales">
      <calculatedColumnFormula>SUMIFS(tblSales[Net sales],tblSales[Market],tblBudget[[#This Row],[Market]],tblSales[Product],tblBudget[[#This Row],[Product]])</calculatedColumnFormula>
    </tableColumn>
    <tableColumn id="5" name="Variance">
      <calculatedColumnFormula>tblBudget[[#This Row],[Actual net sales]]/tblBudget[[#This Row],[Budget net sales]]-1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W02 - Structured tables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Data</t>
        </is>
      </c>
      <c r="C7" s="5" t="inlineStr">
        <is>
          <t>tblSales: 18 illustrative rows with three calculated columns and a total row. Press Tab in the last cell of the last data row to add a row and watch the totals follow.</t>
        </is>
      </c>
    </row>
    <row r="8">
      <c r="B8" s="4" t="inlineStr">
        <is>
          <t>Formulas</t>
        </is>
      </c>
      <c r="C8" s="5" t="inlineStr">
        <is>
          <t>Formulas outside the table that read it by name: SUM, SUMIFS, #Headers, #Totals, #Data, and FILTER over the whole table.</t>
        </is>
      </c>
    </row>
    <row r="9">
      <c r="B9" s="4" t="inlineStr">
        <is>
          <t>Budget</t>
        </is>
      </c>
      <c r="C9" s="5" t="inlineStr">
        <is>
          <t>tblBudget lives on another sheet and reads tblSales by name: the formulas do not change if either table moves.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 rows</t>
        </is>
      </c>
      <c r="C3" s="5" t="inlineStr">
        <is>
          <t>Eighteen illustrative rows (Jan-26 and Feb-26, three markets, three products). Prices, units and discount rates are fictional; amounts in an unnamed currency.</t>
        </is>
      </c>
      <c r="D3" s="5" t="inlineStr">
        <is>
          <t>Illustrative figures, not real market data</t>
        </is>
      </c>
    </row>
    <row r="4">
      <c r="B4" s="5" t="inlineStr">
        <is>
          <t>Table names</t>
        </is>
      </c>
      <c r="C4" s="5" t="inlineStr">
        <is>
          <t>Names use the tbl prefix so that tables are not mistaken for ranges or LET variables.</t>
        </is>
      </c>
      <c r="D4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9" customWidth="1" min="4" max="4"/>
    <col width="11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3" t="inlineStr">
        <is>
          <t>Month</t>
        </is>
      </c>
      <c r="B1" s="3" t="inlineStr">
        <is>
          <t>Market</t>
        </is>
      </c>
      <c r="C1" s="3" t="inlineStr">
        <is>
          <t>Product</t>
        </is>
      </c>
      <c r="D1" s="3" t="inlineStr">
        <is>
          <t>Units</t>
        </is>
      </c>
      <c r="E1" s="3" t="inlineStr">
        <is>
          <t>List price</t>
        </is>
      </c>
      <c r="F1" s="3" t="inlineStr">
        <is>
          <t>Discount rate</t>
        </is>
      </c>
      <c r="G1" s="3" t="inlineStr">
        <is>
          <t>Gross sales</t>
        </is>
      </c>
      <c r="H1" s="3" t="inlineStr">
        <is>
          <t>Discount</t>
        </is>
      </c>
      <c r="I1" s="3" t="inlineStr">
        <is>
          <t>Net sales</t>
        </is>
      </c>
    </row>
    <row r="2">
      <c r="A2" s="11" t="n">
        <v>46023</v>
      </c>
      <c r="B2" s="6" t="inlineStr">
        <is>
          <t>US</t>
        </is>
      </c>
      <c r="C2" s="6" t="inlineStr">
        <is>
          <t>Velorin</t>
        </is>
      </c>
      <c r="D2" s="12" t="n">
        <v>9200</v>
      </c>
      <c r="E2" s="13" t="n">
        <v>41.2</v>
      </c>
      <c r="F2" s="14" t="n">
        <v>0.18</v>
      </c>
      <c r="G2" s="15">
        <f>tblSales[[#This Row],[Units]]*tblSales[[#This Row],[List price]]</f>
        <v/>
      </c>
      <c r="H2" s="15">
        <f>tblSales[[#This Row],[Gross sales]]*tblSales[[#This Row],[Discount rate]]</f>
        <v/>
      </c>
      <c r="I2" s="15">
        <f>tblSales[[#This Row],[Gross sales]]-tblSales[[#This Row],[Discount]]</f>
        <v/>
      </c>
    </row>
    <row r="3">
      <c r="A3" s="11" t="n">
        <v>46023</v>
      </c>
      <c r="B3" s="6" t="inlineStr">
        <is>
          <t>US</t>
        </is>
      </c>
      <c r="C3" s="6" t="inlineStr">
        <is>
          <t>Cardexa</t>
        </is>
      </c>
      <c r="D3" s="12" t="n">
        <v>15400</v>
      </c>
      <c r="E3" s="13" t="n">
        <v>12.35</v>
      </c>
      <c r="F3" s="14" t="n">
        <v>0.1</v>
      </c>
      <c r="G3" s="15">
        <f>tblSales[[#This Row],[Units]]*tblSales[[#This Row],[List price]]</f>
        <v/>
      </c>
      <c r="H3" s="15">
        <f>tblSales[[#This Row],[Gross sales]]*tblSales[[#This Row],[Discount rate]]</f>
        <v/>
      </c>
      <c r="I3" s="15">
        <f>tblSales[[#This Row],[Gross sales]]-tblSales[[#This Row],[Discount]]</f>
        <v/>
      </c>
    </row>
    <row r="4">
      <c r="A4" s="11" t="n">
        <v>46023</v>
      </c>
      <c r="B4" s="6" t="inlineStr">
        <is>
          <t>US</t>
        </is>
      </c>
      <c r="C4" s="6" t="inlineStr">
        <is>
          <t>Oncavir</t>
        </is>
      </c>
      <c r="D4" s="12" t="n">
        <v>185</v>
      </c>
      <c r="E4" s="13" t="n">
        <v>2610</v>
      </c>
      <c r="F4" s="14" t="n">
        <v>0.22</v>
      </c>
      <c r="G4" s="15">
        <f>tblSales[[#This Row],[Units]]*tblSales[[#This Row],[List price]]</f>
        <v/>
      </c>
      <c r="H4" s="15">
        <f>tblSales[[#This Row],[Gross sales]]*tblSales[[#This Row],[Discount rate]]</f>
        <v/>
      </c>
      <c r="I4" s="15">
        <f>tblSales[[#This Row],[Gross sales]]-tblSales[[#This Row],[Discount]]</f>
        <v/>
      </c>
    </row>
    <row r="5">
      <c r="A5" s="11" t="n">
        <v>46023</v>
      </c>
      <c r="B5" s="6" t="inlineStr">
        <is>
          <t>UK</t>
        </is>
      </c>
      <c r="C5" s="6" t="inlineStr">
        <is>
          <t>Velorin</t>
        </is>
      </c>
      <c r="D5" s="12" t="n">
        <v>4140</v>
      </c>
      <c r="E5" s="13" t="n">
        <v>25.5</v>
      </c>
      <c r="F5" s="14" t="n">
        <v>0.12</v>
      </c>
      <c r="G5" s="15">
        <f>tblSales[[#This Row],[Units]]*tblSales[[#This Row],[List price]]</f>
        <v/>
      </c>
      <c r="H5" s="15">
        <f>tblSales[[#This Row],[Gross sales]]*tblSales[[#This Row],[Discount rate]]</f>
        <v/>
      </c>
      <c r="I5" s="15">
        <f>tblSales[[#This Row],[Gross sales]]-tblSales[[#This Row],[Discount]]</f>
        <v/>
      </c>
    </row>
    <row r="6">
      <c r="A6" s="11" t="n">
        <v>46023</v>
      </c>
      <c r="B6" s="6" t="inlineStr">
        <is>
          <t>UK</t>
        </is>
      </c>
      <c r="C6" s="6" t="inlineStr">
        <is>
          <t>Cardexa</t>
        </is>
      </c>
      <c r="D6" s="12" t="n">
        <v>6930</v>
      </c>
      <c r="E6" s="13" t="n">
        <v>7.8</v>
      </c>
      <c r="F6" s="14" t="n">
        <v>0.06</v>
      </c>
      <c r="G6" s="15">
        <f>tblSales[[#This Row],[Units]]*tblSales[[#This Row],[List price]]</f>
        <v/>
      </c>
      <c r="H6" s="15">
        <f>tblSales[[#This Row],[Gross sales]]*tblSales[[#This Row],[Discount rate]]</f>
        <v/>
      </c>
      <c r="I6" s="15">
        <f>tblSales[[#This Row],[Gross sales]]-tblSales[[#This Row],[Discount]]</f>
        <v/>
      </c>
    </row>
    <row r="7">
      <c r="A7" s="11" t="n">
        <v>46023</v>
      </c>
      <c r="B7" s="6" t="inlineStr">
        <is>
          <t>UK</t>
        </is>
      </c>
      <c r="C7" s="6" t="inlineStr">
        <is>
          <t>Oncavir</t>
        </is>
      </c>
      <c r="D7" s="12" t="n">
        <v>83</v>
      </c>
      <c r="E7" s="13" t="n">
        <v>1650</v>
      </c>
      <c r="F7" s="14" t="n">
        <v>0.15</v>
      </c>
      <c r="G7" s="15">
        <f>tblSales[[#This Row],[Units]]*tblSales[[#This Row],[List price]]</f>
        <v/>
      </c>
      <c r="H7" s="15">
        <f>tblSales[[#This Row],[Gross sales]]*tblSales[[#This Row],[Discount rate]]</f>
        <v/>
      </c>
      <c r="I7" s="15">
        <f>tblSales[[#This Row],[Gross sales]]-tblSales[[#This Row],[Discount]]</f>
        <v/>
      </c>
    </row>
    <row r="8">
      <c r="A8" s="11" t="n">
        <v>46023</v>
      </c>
      <c r="B8" s="6" t="inlineStr">
        <is>
          <t>DE</t>
        </is>
      </c>
      <c r="C8" s="6" t="inlineStr">
        <is>
          <t>Velorin</t>
        </is>
      </c>
      <c r="D8" s="12" t="n">
        <v>5060</v>
      </c>
      <c r="E8" s="13" t="n">
        <v>29.4</v>
      </c>
      <c r="F8" s="14" t="n">
        <v>0.09</v>
      </c>
      <c r="G8" s="15">
        <f>tblSales[[#This Row],[Units]]*tblSales[[#This Row],[List price]]</f>
        <v/>
      </c>
      <c r="H8" s="15">
        <f>tblSales[[#This Row],[Gross sales]]*tblSales[[#This Row],[Discount rate]]</f>
        <v/>
      </c>
      <c r="I8" s="15">
        <f>tblSales[[#This Row],[Gross sales]]-tblSales[[#This Row],[Discount]]</f>
        <v/>
      </c>
    </row>
    <row r="9">
      <c r="A9" s="11" t="n">
        <v>46023</v>
      </c>
      <c r="B9" s="6" t="inlineStr">
        <is>
          <t>DE</t>
        </is>
      </c>
      <c r="C9" s="6" t="inlineStr">
        <is>
          <t>Cardexa</t>
        </is>
      </c>
      <c r="D9" s="12" t="n">
        <v>8470</v>
      </c>
      <c r="E9" s="13" t="n">
        <v>8.9</v>
      </c>
      <c r="F9" s="14" t="n">
        <v>0.05</v>
      </c>
      <c r="G9" s="15">
        <f>tblSales[[#This Row],[Units]]*tblSales[[#This Row],[List price]]</f>
        <v/>
      </c>
      <c r="H9" s="15">
        <f>tblSales[[#This Row],[Gross sales]]*tblSales[[#This Row],[Discount rate]]</f>
        <v/>
      </c>
      <c r="I9" s="15">
        <f>tblSales[[#This Row],[Gross sales]]-tblSales[[#This Row],[Discount]]</f>
        <v/>
      </c>
    </row>
    <row r="10">
      <c r="A10" s="11" t="n">
        <v>46023</v>
      </c>
      <c r="B10" s="6" t="inlineStr">
        <is>
          <t>DE</t>
        </is>
      </c>
      <c r="C10" s="6" t="inlineStr">
        <is>
          <t>Oncavir</t>
        </is>
      </c>
      <c r="D10" s="12" t="n">
        <v>102</v>
      </c>
      <c r="E10" s="13" t="n">
        <v>1850</v>
      </c>
      <c r="F10" s="14" t="n">
        <v>0.12</v>
      </c>
      <c r="G10" s="15">
        <f>tblSales[[#This Row],[Units]]*tblSales[[#This Row],[List price]]</f>
        <v/>
      </c>
      <c r="H10" s="15">
        <f>tblSales[[#This Row],[Gross sales]]*tblSales[[#This Row],[Discount rate]]</f>
        <v/>
      </c>
      <c r="I10" s="15">
        <f>tblSales[[#This Row],[Gross sales]]-tblSales[[#This Row],[Discount]]</f>
        <v/>
      </c>
    </row>
    <row r="11">
      <c r="A11" s="11" t="n">
        <v>46054</v>
      </c>
      <c r="B11" s="6" t="inlineStr">
        <is>
          <t>US</t>
        </is>
      </c>
      <c r="C11" s="6" t="inlineStr">
        <is>
          <t>Velorin</t>
        </is>
      </c>
      <c r="D11" s="12" t="n">
        <v>9568</v>
      </c>
      <c r="E11" s="13" t="n">
        <v>41.2</v>
      </c>
      <c r="F11" s="14" t="n">
        <v>0.18</v>
      </c>
      <c r="G11" s="15">
        <f>tblSales[[#This Row],[Units]]*tblSales[[#This Row],[List price]]</f>
        <v/>
      </c>
      <c r="H11" s="15">
        <f>tblSales[[#This Row],[Gross sales]]*tblSales[[#This Row],[Discount rate]]</f>
        <v/>
      </c>
      <c r="I11" s="15">
        <f>tblSales[[#This Row],[Gross sales]]-tblSales[[#This Row],[Discount]]</f>
        <v/>
      </c>
    </row>
    <row r="12">
      <c r="A12" s="11" t="n">
        <v>46054</v>
      </c>
      <c r="B12" s="6" t="inlineStr">
        <is>
          <t>US</t>
        </is>
      </c>
      <c r="C12" s="6" t="inlineStr">
        <is>
          <t>Cardexa</t>
        </is>
      </c>
      <c r="D12" s="12" t="n">
        <v>16016</v>
      </c>
      <c r="E12" s="13" t="n">
        <v>12.35</v>
      </c>
      <c r="F12" s="14" t="n">
        <v>0.1</v>
      </c>
      <c r="G12" s="15">
        <f>tblSales[[#This Row],[Units]]*tblSales[[#This Row],[List price]]</f>
        <v/>
      </c>
      <c r="H12" s="15">
        <f>tblSales[[#This Row],[Gross sales]]*tblSales[[#This Row],[Discount rate]]</f>
        <v/>
      </c>
      <c r="I12" s="15">
        <f>tblSales[[#This Row],[Gross sales]]-tblSales[[#This Row],[Discount]]</f>
        <v/>
      </c>
    </row>
    <row r="13">
      <c r="A13" s="11" t="n">
        <v>46054</v>
      </c>
      <c r="B13" s="6" t="inlineStr">
        <is>
          <t>US</t>
        </is>
      </c>
      <c r="C13" s="6" t="inlineStr">
        <is>
          <t>Oncavir</t>
        </is>
      </c>
      <c r="D13" s="12" t="n">
        <v>192</v>
      </c>
      <c r="E13" s="13" t="n">
        <v>2610</v>
      </c>
      <c r="F13" s="14" t="n">
        <v>0.22</v>
      </c>
      <c r="G13" s="15">
        <f>tblSales[[#This Row],[Units]]*tblSales[[#This Row],[List price]]</f>
        <v/>
      </c>
      <c r="H13" s="15">
        <f>tblSales[[#This Row],[Gross sales]]*tblSales[[#This Row],[Discount rate]]</f>
        <v/>
      </c>
      <c r="I13" s="15">
        <f>tblSales[[#This Row],[Gross sales]]-tblSales[[#This Row],[Discount]]</f>
        <v/>
      </c>
    </row>
    <row r="14">
      <c r="A14" s="11" t="n">
        <v>46054</v>
      </c>
      <c r="B14" s="6" t="inlineStr">
        <is>
          <t>UK</t>
        </is>
      </c>
      <c r="C14" s="6" t="inlineStr">
        <is>
          <t>Velorin</t>
        </is>
      </c>
      <c r="D14" s="12" t="n">
        <v>4306</v>
      </c>
      <c r="E14" s="13" t="n">
        <v>25.5</v>
      </c>
      <c r="F14" s="14" t="n">
        <v>0.12</v>
      </c>
      <c r="G14" s="15">
        <f>tblSales[[#This Row],[Units]]*tblSales[[#This Row],[List price]]</f>
        <v/>
      </c>
      <c r="H14" s="15">
        <f>tblSales[[#This Row],[Gross sales]]*tblSales[[#This Row],[Discount rate]]</f>
        <v/>
      </c>
      <c r="I14" s="15">
        <f>tblSales[[#This Row],[Gross sales]]-tblSales[[#This Row],[Discount]]</f>
        <v/>
      </c>
    </row>
    <row r="15">
      <c r="A15" s="11" t="n">
        <v>46054</v>
      </c>
      <c r="B15" s="6" t="inlineStr">
        <is>
          <t>UK</t>
        </is>
      </c>
      <c r="C15" s="6" t="inlineStr">
        <is>
          <t>Cardexa</t>
        </is>
      </c>
      <c r="D15" s="12" t="n">
        <v>7207</v>
      </c>
      <c r="E15" s="13" t="n">
        <v>7.8</v>
      </c>
      <c r="F15" s="14" t="n">
        <v>0.06</v>
      </c>
      <c r="G15" s="15">
        <f>tblSales[[#This Row],[Units]]*tblSales[[#This Row],[List price]]</f>
        <v/>
      </c>
      <c r="H15" s="15">
        <f>tblSales[[#This Row],[Gross sales]]*tblSales[[#This Row],[Discount rate]]</f>
        <v/>
      </c>
      <c r="I15" s="15">
        <f>tblSales[[#This Row],[Gross sales]]-tblSales[[#This Row],[Discount]]</f>
        <v/>
      </c>
    </row>
    <row r="16">
      <c r="A16" s="11" t="n">
        <v>46054</v>
      </c>
      <c r="B16" s="6" t="inlineStr">
        <is>
          <t>UK</t>
        </is>
      </c>
      <c r="C16" s="6" t="inlineStr">
        <is>
          <t>Oncavir</t>
        </is>
      </c>
      <c r="D16" s="12" t="n">
        <v>87</v>
      </c>
      <c r="E16" s="13" t="n">
        <v>1650</v>
      </c>
      <c r="F16" s="14" t="n">
        <v>0.15</v>
      </c>
      <c r="G16" s="15">
        <f>tblSales[[#This Row],[Units]]*tblSales[[#This Row],[List price]]</f>
        <v/>
      </c>
      <c r="H16" s="15">
        <f>tblSales[[#This Row],[Gross sales]]*tblSales[[#This Row],[Discount rate]]</f>
        <v/>
      </c>
      <c r="I16" s="15">
        <f>tblSales[[#This Row],[Gross sales]]-tblSales[[#This Row],[Discount]]</f>
        <v/>
      </c>
    </row>
    <row r="17">
      <c r="A17" s="11" t="n">
        <v>46054</v>
      </c>
      <c r="B17" s="6" t="inlineStr">
        <is>
          <t>DE</t>
        </is>
      </c>
      <c r="C17" s="6" t="inlineStr">
        <is>
          <t>Velorin</t>
        </is>
      </c>
      <c r="D17" s="12" t="n">
        <v>5262</v>
      </c>
      <c r="E17" s="13" t="n">
        <v>29.4</v>
      </c>
      <c r="F17" s="14" t="n">
        <v>0.09</v>
      </c>
      <c r="G17" s="15">
        <f>tblSales[[#This Row],[Units]]*tblSales[[#This Row],[List price]]</f>
        <v/>
      </c>
      <c r="H17" s="15">
        <f>tblSales[[#This Row],[Gross sales]]*tblSales[[#This Row],[Discount rate]]</f>
        <v/>
      </c>
      <c r="I17" s="15">
        <f>tblSales[[#This Row],[Gross sales]]-tblSales[[#This Row],[Discount]]</f>
        <v/>
      </c>
    </row>
    <row r="18">
      <c r="A18" s="11" t="n">
        <v>46054</v>
      </c>
      <c r="B18" s="6" t="inlineStr">
        <is>
          <t>DE</t>
        </is>
      </c>
      <c r="C18" s="6" t="inlineStr">
        <is>
          <t>Cardexa</t>
        </is>
      </c>
      <c r="D18" s="12" t="n">
        <v>8809</v>
      </c>
      <c r="E18" s="13" t="n">
        <v>8.9</v>
      </c>
      <c r="F18" s="14" t="n">
        <v>0.05</v>
      </c>
      <c r="G18" s="15">
        <f>tblSales[[#This Row],[Units]]*tblSales[[#This Row],[List price]]</f>
        <v/>
      </c>
      <c r="H18" s="15">
        <f>tblSales[[#This Row],[Gross sales]]*tblSales[[#This Row],[Discount rate]]</f>
        <v/>
      </c>
      <c r="I18" s="15">
        <f>tblSales[[#This Row],[Gross sales]]-tblSales[[#This Row],[Discount]]</f>
        <v/>
      </c>
    </row>
    <row r="19">
      <c r="A19" s="11" t="n">
        <v>46054</v>
      </c>
      <c r="B19" s="6" t="inlineStr">
        <is>
          <t>DE</t>
        </is>
      </c>
      <c r="C19" s="6" t="inlineStr">
        <is>
          <t>Oncavir</t>
        </is>
      </c>
      <c r="D19" s="12" t="n">
        <v>106</v>
      </c>
      <c r="E19" s="13" t="n">
        <v>1850</v>
      </c>
      <c r="F19" s="14" t="n">
        <v>0.12</v>
      </c>
      <c r="G19" s="15">
        <f>tblSales[[#This Row],[Units]]*tblSales[[#This Row],[List price]]</f>
        <v/>
      </c>
      <c r="H19" s="15">
        <f>tblSales[[#This Row],[Gross sales]]*tblSales[[#This Row],[Discount rate]]</f>
        <v/>
      </c>
      <c r="I19" s="15">
        <f>tblSales[[#This Row],[Gross sales]]-tblSales[[#This Row],[Discount]]</f>
        <v/>
      </c>
    </row>
    <row r="20">
      <c r="A20" s="4" t="inlineStr">
        <is>
          <t>Total</t>
        </is>
      </c>
      <c r="D20" s="16">
        <f>SUBTOTAL(109,tblSales[Units])</f>
        <v/>
      </c>
      <c r="G20" s="16">
        <f>SUBTOTAL(109,tblSales[Gross sales])</f>
        <v/>
      </c>
      <c r="H20" s="16">
        <f>SUBTOTAL(109,tblSales[Discount])</f>
        <v/>
      </c>
      <c r="I20" s="16">
        <f>SUBTOTAL(109,tblSales[Net sales])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3" customWidth="1" min="3" max="3"/>
    <col width="10" customWidth="1" min="4" max="4"/>
    <col width="9" customWidth="1" min="5" max="5"/>
    <col width="11" customWidth="1" min="6" max="6"/>
    <col width="9" customWidth="1" min="7" max="7"/>
    <col width="11" customWidth="1" min="8" max="8"/>
    <col width="14" customWidth="1" min="9" max="9"/>
    <col width="13" customWidth="1" min="10" max="10"/>
    <col width="11" customWidth="1" min="11" max="11"/>
    <col width="13" customWidth="1" min="12" max="12"/>
  </cols>
  <sheetData>
    <row r="1">
      <c r="A1" s="7" t="inlineStr">
        <is>
          <t>Market</t>
        </is>
      </c>
      <c r="B1" s="6" t="inlineStr">
        <is>
          <t>UK</t>
        </is>
      </c>
    </row>
    <row r="2">
      <c r="A2" s="7" t="inlineStr">
        <is>
          <t>Column to find</t>
        </is>
      </c>
      <c r="B2" s="6" t="inlineStr">
        <is>
          <t>Net sales</t>
        </is>
      </c>
    </row>
    <row r="3">
      <c r="D3" s="4" t="inlineStr">
        <is>
          <t>FILTER over the whole table, market of B1</t>
        </is>
      </c>
    </row>
    <row r="4">
      <c r="A4" s="7" t="inlineStr">
        <is>
          <t>Net sales, all rows</t>
        </is>
      </c>
      <c r="B4" s="15">
        <f>SUM(tblSales[Net sales])</f>
        <v/>
      </c>
      <c r="D4" cm="1" s="9">
        <f t="array" ref="D4">tblSales[#Headers]</f>
        <v/>
      </c>
    </row>
    <row r="5">
      <c r="A5" s="7" t="inlineStr">
        <is>
          <t>Net sales, market of B1</t>
        </is>
      </c>
      <c r="B5" s="15">
        <f>SUMIFS(tblSales[Net sales],tblSales[Market],$B$1)</f>
        <v/>
      </c>
      <c r="D5" cm="1" s="9">
        <f t="array" ref="D5">_xlfn._xlws.FILTER(tblSales[#Data],tblSales[Market]=$B$1,"No rows")</f>
        <v/>
      </c>
    </row>
    <row r="6">
      <c r="A6" s="7" t="inlineStr">
        <is>
          <t>Effective discount rate</t>
        </is>
      </c>
      <c r="B6" s="17">
        <f>SUM(tblSales[Discount])/SUM(tblSales[Gross sales])</f>
        <v/>
      </c>
    </row>
    <row r="7">
      <c r="A7" s="7" t="inlineStr">
        <is>
          <t>Position of the column in B2</t>
        </is>
      </c>
      <c r="B7" s="18">
        <f>MATCH($B$2,tblSales[#Headers],0)</f>
        <v/>
      </c>
    </row>
    <row r="8">
      <c r="A8" s="7" t="inlineStr">
        <is>
          <t>Sum of the column in B2</t>
        </is>
      </c>
      <c r="B8" s="15">
        <f>SUM(INDEX(tblSales[#Data],0,B7))</f>
        <v/>
      </c>
    </row>
    <row r="9">
      <c r="A9" s="7" t="inlineStr">
        <is>
          <t>Total row, Net sales</t>
        </is>
      </c>
      <c r="B9" s="15">
        <f>tblSales[[#Totals],[Net sales]]</f>
        <v/>
      </c>
    </row>
    <row r="10">
      <c r="A10" s="7" t="inlineStr">
        <is>
          <t>Data rows</t>
        </is>
      </c>
      <c r="B10" s="18">
        <f>ROWS(tblSales[#Data])</f>
        <v/>
      </c>
    </row>
    <row r="11">
      <c r="A11" s="7" t="inlineStr">
        <is>
          <t>Total row agrees with SUM?</t>
        </is>
      </c>
      <c r="B11" s="9">
        <f>IF(B4=B9,"Yes","No")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7" customWidth="1" min="3" max="3"/>
    <col width="17" customWidth="1" min="4" max="4"/>
    <col width="10" customWidth="1" min="5" max="5"/>
  </cols>
  <sheetData>
    <row r="1">
      <c r="A1" s="3" t="inlineStr">
        <is>
          <t>Market</t>
        </is>
      </c>
      <c r="B1" s="3" t="inlineStr">
        <is>
          <t>Product</t>
        </is>
      </c>
      <c r="C1" s="3" t="inlineStr">
        <is>
          <t>Budget net sales</t>
        </is>
      </c>
      <c r="D1" s="3" t="inlineStr">
        <is>
          <t>Actual net sales</t>
        </is>
      </c>
      <c r="E1" s="3" t="inlineStr">
        <is>
          <t>Variance</t>
        </is>
      </c>
      <c r="G1" s="10" t="inlineStr">
        <is>
          <t>Budget for the two months, illustrative. Actual comes from tblSales by SUMIFS.</t>
        </is>
      </c>
    </row>
    <row r="2">
      <c r="A2" s="6" t="inlineStr">
        <is>
          <t>US</t>
        </is>
      </c>
      <c r="B2" s="6" t="inlineStr">
        <is>
          <t>Velorin</t>
        </is>
      </c>
      <c r="C2" s="12" t="n">
        <v>602000</v>
      </c>
      <c r="D2" s="15">
        <f>SUMIFS(tblSales[Net sales],tblSales[Market],tblBudget[[#This Row],[Market]],tblSales[Product],tblBudget[[#This Row],[Product]])</f>
        <v/>
      </c>
      <c r="E2" s="17">
        <f>tblBudget[[#This Row],[Actual net sales]]/tblBudget[[#This Row],[Budget net sales]]-1</f>
        <v/>
      </c>
    </row>
    <row r="3">
      <c r="A3" s="6" t="inlineStr">
        <is>
          <t>US</t>
        </is>
      </c>
      <c r="B3" s="6" t="inlineStr">
        <is>
          <t>Cardexa</t>
        </is>
      </c>
      <c r="C3" s="12" t="n">
        <v>332000</v>
      </c>
      <c r="D3" s="15">
        <f>SUMIFS(tblSales[Net sales],tblSales[Market],tblBudget[[#This Row],[Market]],tblSales[Product],tblBudget[[#This Row],[Product]])</f>
        <v/>
      </c>
      <c r="E3" s="17">
        <f>tblBudget[[#This Row],[Actual net sales]]/tblBudget[[#This Row],[Budget net sales]]-1</f>
        <v/>
      </c>
    </row>
    <row r="4">
      <c r="A4" s="6" t="inlineStr">
        <is>
          <t>US</t>
        </is>
      </c>
      <c r="B4" s="6" t="inlineStr">
        <is>
          <t>Oncavir</t>
        </is>
      </c>
      <c r="C4" s="12" t="n">
        <v>791000</v>
      </c>
      <c r="D4" s="15">
        <f>SUMIFS(tblSales[Net sales],tblSales[Market],tblBudget[[#This Row],[Market]],tblSales[Product],tblBudget[[#This Row],[Product]])</f>
        <v/>
      </c>
      <c r="E4" s="17">
        <f>tblBudget[[#This Row],[Actual net sales]]/tblBudget[[#This Row],[Budget net sales]]-1</f>
        <v/>
      </c>
    </row>
    <row r="5">
      <c r="A5" s="6" t="inlineStr">
        <is>
          <t>UK</t>
        </is>
      </c>
      <c r="B5" s="6" t="inlineStr">
        <is>
          <t>Velorin</t>
        </is>
      </c>
      <c r="C5" s="12" t="n">
        <v>180000</v>
      </c>
      <c r="D5" s="15">
        <f>SUMIFS(tblSales[Net sales],tblSales[Market],tblBudget[[#This Row],[Market]],tblSales[Product],tblBudget[[#This Row],[Product]])</f>
        <v/>
      </c>
      <c r="E5" s="17">
        <f>tblBudget[[#This Row],[Actual net sales]]/tblBudget[[#This Row],[Budget net sales]]-1</f>
        <v/>
      </c>
    </row>
    <row r="6">
      <c r="A6" s="6" t="inlineStr">
        <is>
          <t>UK</t>
        </is>
      </c>
      <c r="B6" s="6" t="inlineStr">
        <is>
          <t>Cardexa</t>
        </is>
      </c>
      <c r="C6" s="12" t="n">
        <v>98000</v>
      </c>
      <c r="D6" s="15">
        <f>SUMIFS(tblSales[Net sales],tblSales[Market],tblBudget[[#This Row],[Market]],tblSales[Product],tblBudget[[#This Row],[Product]])</f>
        <v/>
      </c>
      <c r="E6" s="17">
        <f>tblBudget[[#This Row],[Actual net sales]]/tblBudget[[#This Row],[Budget net sales]]-1</f>
        <v/>
      </c>
    </row>
    <row r="7">
      <c r="A7" s="6" t="inlineStr">
        <is>
          <t>UK</t>
        </is>
      </c>
      <c r="B7" s="6" t="inlineStr">
        <is>
          <t>Oncavir</t>
        </is>
      </c>
      <c r="C7" s="12" t="n">
        <v>246000</v>
      </c>
      <c r="D7" s="15">
        <f>SUMIFS(tblSales[Net sales],tblSales[Market],tblBudget[[#This Row],[Market]],tblSales[Product],tblBudget[[#This Row],[Product]])</f>
        <v/>
      </c>
      <c r="E7" s="17">
        <f>tblBudget[[#This Row],[Actual net sales]]/tblBudget[[#This Row],[Budget net sales]]-1</f>
        <v/>
      </c>
    </row>
    <row r="8">
      <c r="A8" s="6" t="inlineStr">
        <is>
          <t>DE</t>
        </is>
      </c>
      <c r="B8" s="6" t="inlineStr">
        <is>
          <t>Velorin</t>
        </is>
      </c>
      <c r="C8" s="12" t="n">
        <v>262000</v>
      </c>
      <c r="D8" s="15">
        <f>SUMIFS(tblSales[Net sales],tblSales[Market],tblBudget[[#This Row],[Market]],tblSales[Product],tblBudget[[#This Row],[Product]])</f>
        <v/>
      </c>
      <c r="E8" s="17">
        <f>tblBudget[[#This Row],[Actual net sales]]/tblBudget[[#This Row],[Budget net sales]]-1</f>
        <v/>
      </c>
    </row>
    <row r="9">
      <c r="A9" s="6" t="inlineStr">
        <is>
          <t>DE</t>
        </is>
      </c>
      <c r="B9" s="6" t="inlineStr">
        <is>
          <t>Cardexa</t>
        </is>
      </c>
      <c r="C9" s="12" t="n">
        <v>139000</v>
      </c>
      <c r="D9" s="15">
        <f>SUMIFS(tblSales[Net sales],tblSales[Market],tblBudget[[#This Row],[Market]],tblSales[Product],tblBudget[[#This Row],[Product]])</f>
        <v/>
      </c>
      <c r="E9" s="17">
        <f>tblBudget[[#This Row],[Actual net sales]]/tblBudget[[#This Row],[Budget net sales]]-1</f>
        <v/>
      </c>
    </row>
    <row r="10">
      <c r="A10" s="6" t="inlineStr">
        <is>
          <t>DE</t>
        </is>
      </c>
      <c r="B10" s="6" t="inlineStr">
        <is>
          <t>Oncavir</t>
        </is>
      </c>
      <c r="C10" s="12" t="n">
        <v>349000</v>
      </c>
      <c r="D10" s="15">
        <f>SUMIFS(tblSales[Net sales],tblSales[Market],tblBudget[[#This Row],[Market]],tblSales[Product],tblBudget[[#This Row],[Product]])</f>
        <v/>
      </c>
      <c r="E10" s="17">
        <f>tblBudget[[#This Row],[Actual net sales]]/tblBudget[[#This Row],[Budget net sales]]-1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2026-10-19T18:28:12Z</dcterms:created>
  <dcterms:modified xmlns:dcterms="http://purl.org/dc/terms/" xmlns:xsi="http://www.w3.org/2001/XMLSchema-instance" xsi:type="dcterms:W3CDTF">2026-10-19T18:28:12Z</dcterms:modified>
</cp:coreProperties>
</file>